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65" windowWidth="25605" windowHeight="147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0" i="5"/>
  <c r="J51" i="5"/>
  <c r="H47" i="5"/>
  <c r="H48" i="5"/>
  <c r="H49" i="5"/>
  <c r="H50" i="5"/>
  <c r="H51" i="5"/>
  <c r="H52" i="5"/>
  <c r="A52" i="1"/>
  <c r="P33" i="1"/>
  <c r="H34" i="1"/>
  <c r="G52" i="1"/>
  <c r="J55" i="5" l="1"/>
  <c r="F55" i="5"/>
  <c r="H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rgb="FF00000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>
      <text>
        <r>
          <rPr>
            <sz val="9"/>
            <color rgb="FF000000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7" authorId="0" shapeId="0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<sst xmlns="http://schemas.openxmlformats.org/spreadsheetml/2006/main" count="258" uniqueCount="148">
  <si>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</si>
  <si>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</si>
  <si>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</si>
  <si>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</si>
  <si>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</si>
  <si>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</si>
  <si>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</si>
  <si>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</si>
  <si>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</si>
  <si>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</si>
  <si>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</si>
  <si>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</si>
  <si>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</si>
  <si>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</si>
  <si>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</si>
  <si>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</si>
  <si>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</si>
  <si>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</si>
  <si>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</si>
  <si>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</si>
  <si>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</si>
  <si>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</si>
  <si>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</si>
  <si>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</si>
  <si>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</si>
  <si>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</si>
  <si>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</si>
  <si>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</si>
  <si>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</si>
  <si>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</si>
  <si>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</si>
  <si>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</si>
  <si>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</si>
  <si>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</si>
  <si>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</si>
  <si>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</si>
  <si>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</si>
  <si>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</si>
  <si>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</si>
  <si>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</si>
  <si>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</si>
  <si>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</si>
  <si>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</si>
  <si>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</si>
  <si>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</si>
  <si>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</si>
  <si>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</si>
  <si>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</si>
  <si>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</si>
  <si>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</si>
  <si>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</si>
  <si>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</si>
  <si>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</si>
  <si>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</si>
  <si>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</si>
  <si>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</si>
  <si>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</si>
  <si>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</si>
  <si>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</si>
  <si>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</si>
  <si>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</si>
  <si>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</si>
  <si>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</si>
  <si>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</si>
  <si>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</si>
  <si>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</si>
  <si>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</si>
  <si>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</si>
  <si>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</si>
  <si>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</si>
  <si>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</si>
  <si>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</si>
  <si>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</si>
  <si>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</si>
  <si>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</si>
  <si>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</si>
  <si>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</si>
  <si>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</si>
  <si>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</si>
  <si>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</si>
  <si>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</si>
  <si>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</si>
  <si>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</si>
  <si>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</si>
  <si>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</si>
  <si>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</si>
  <si>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</si>
  <si>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</si>
  <si>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</si>
  <si>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</si>
  <si>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</si>
  <si>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</si>
  <si>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</si>
  <si>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</si>
  <si>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</si>
  <si>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</si>
  <si>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</si>
  <si>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</si>
  <si>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</si>
  <si>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</si>
  <si>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</si>
  <si>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</si>
  <si>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</si>
  <si>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</si>
  <si>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</si>
  <si>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</si>
  <si>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</si>
  <si>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</si>
  <si>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</si>
  <si>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</si>
  <si>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</si>
  <si>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</si>
  <si>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</si>
  <si>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</si>
  <si>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</si>
  <si>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</si>
  <si>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</si>
  <si>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</si>
  <si>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</si>
  <si>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</si>
  <si>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</si>
  <si>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</si>
  <si>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</si>
  <si>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</si>
  <si>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</si>
  <si>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</si>
  <si>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</si>
  <si>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</si>
  <si>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</si>
  <si>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</si>
  <si>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</si>
  <si>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</si>
  <si>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</si>
  <si>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</si>
  <si>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</si>
  <si>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</si>
  <si>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1-D</t>
  </si>
  <si>
    <t>Ronald Diola</t>
  </si>
  <si>
    <t>Carole Diola</t>
  </si>
  <si>
    <t>Cebu Guadalupe</t>
  </si>
  <si>
    <t>X</t>
  </si>
  <si>
    <t>Espina Compound</t>
  </si>
  <si>
    <t>Verified Bar &amp; Restaurant</t>
  </si>
  <si>
    <t>Busay</t>
  </si>
  <si>
    <t>Pasko sa V.Rama</t>
  </si>
  <si>
    <t>Guadalupe, Calamba, San Nicolas</t>
  </si>
  <si>
    <t>Gift Giving</t>
  </si>
  <si>
    <t>Children in Busay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</si>
</sst>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  <family val="1"/>
    </font>
    <font>
      <sz val="9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5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6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167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0" xfId="0" applyFont="1" applyFill="1" applyBorder="1" applyAlignment="1" applyProtection="1">
      <alignment horizontal="center" vertical="center" shrinkToFit="1"/>
    </xf>
    <xf numFmtId="167" fontId="14" fillId="0" borderId="58" xfId="0" applyNumberFormat="1" applyFont="1" applyBorder="1" applyAlignment="1" applyProtection="1">
      <alignment horizontal="center" vertical="center" textRotation="90" shrinkToFit="1"/>
    </xf>
    <xf numFmtId="167" fontId="14" fillId="0" borderId="64" xfId="0" applyNumberFormat="1" applyFont="1" applyBorder="1" applyAlignment="1" applyProtection="1">
      <alignment horizontal="center" vertical="center" textRotation="90" shrinkToFit="1"/>
    </xf>
    <xf numFmtId="167" fontId="14" fillId="0" borderId="84" xfId="0" applyNumberFormat="1" applyFont="1" applyBorder="1" applyAlignment="1" applyProtection="1">
      <alignment horizontal="center" vertical="center" textRotation="90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167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left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167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166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119" xfId="0" applyFont="1" applyFill="1" applyBorder="1" applyAlignment="1" applyProtection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92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6" fillId="0" borderId="9" xfId="0" applyNumberFormat="1" applyFont="1" applyBorder="1" applyAlignment="1">
      <alignment horizontal="right" vertical="center"/>
    </xf>
    <xf numFmtId="169" fontId="16" fillId="0" borderId="5" xfId="0" applyNumberFormat="1" applyFont="1" applyBorder="1" applyAlignment="1">
      <alignment horizontal="right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169" fontId="25" fillId="0" borderId="138" xfId="0" applyNumberFormat="1" applyFont="1" applyBorder="1" applyAlignment="1">
      <alignment horizontal="right" vertical="center" shrinkToFit="1"/>
    </xf>
    <xf numFmtId="169" fontId="25" fillId="0" borderId="136" xfId="0" applyNumberFormat="1" applyFont="1" applyBorder="1" applyAlignment="1">
      <alignment horizontal="right" vertical="center" shrinkToFit="1"/>
    </xf>
    <xf numFmtId="169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9" fontId="16" fillId="0" borderId="131" xfId="0" applyNumberFormat="1" applyFont="1" applyBorder="1" applyAlignment="1">
      <alignment horizontal="right" vertical="center"/>
    </xf>
    <xf numFmtId="169" fontId="16" fillId="0" borderId="129" xfId="0" applyNumberFormat="1" applyFont="1" applyBorder="1" applyAlignment="1">
      <alignment horizontal="right" vertical="center"/>
    </xf>
    <xf numFmtId="169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105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170" fontId="63" fillId="0" borderId="14" xfId="0" applyNumberFormat="1" applyFont="1" applyBorder="1" applyAlignment="1">
      <alignment horizontal="center" vertical="center" wrapText="1" shrinkToFit="1"/>
    </xf>
    <xf numFmtId="170" fontId="63" fillId="0" borderId="126" xfId="0" applyNumberFormat="1" applyFont="1" applyBorder="1" applyAlignment="1">
      <alignment horizontal="center" vertical="center" wrapText="1" shrinkToFit="1"/>
    </xf>
    <xf numFmtId="170" fontId="63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30" fillId="0" borderId="63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7" fontId="14" fillId="0" borderId="47" xfId="0" applyNumberFormat="1" applyFont="1" applyBorder="1" applyAlignment="1">
      <alignment horizontal="center" vertical="top"/>
    </xf>
    <xf numFmtId="167" fontId="14" fillId="0" borderId="47" xfId="0" applyNumberFormat="1" applyFont="1" applyBorder="1" applyAlignment="1">
      <alignment horizontal="center" vertical="top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6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="150" zoomScaleNormal="150" zoomScaleSheetLayoutView="100" workbookViewId="0">
      <selection activeCell="I6" sqref="I6:M6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44185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139</v>
      </c>
      <c r="B6" s="200"/>
      <c r="C6" s="201"/>
      <c r="D6" s="201"/>
      <c r="E6" s="201"/>
      <c r="F6" s="201"/>
      <c r="G6" s="201"/>
      <c r="H6" s="27" t="s">
        <v>136</v>
      </c>
      <c r="I6" s="202" t="s">
        <v>137</v>
      </c>
      <c r="J6" s="202"/>
      <c r="K6" s="202"/>
      <c r="L6" s="202"/>
      <c r="M6" s="202"/>
      <c r="N6" s="202" t="s">
        <v>138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43871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/>
      <c r="C11" s="152"/>
      <c r="D11" s="159"/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/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>
        <v>44182</v>
      </c>
      <c r="C17" s="84"/>
      <c r="D17" s="172"/>
      <c r="E17" s="173"/>
      <c r="F17" s="173"/>
      <c r="G17" s="173"/>
      <c r="H17" s="78"/>
      <c r="I17" s="79"/>
      <c r="J17" s="80">
        <v>16</v>
      </c>
      <c r="K17" s="80"/>
      <c r="L17" s="185"/>
      <c r="M17" s="67"/>
      <c r="N17" s="67"/>
      <c r="O17" s="68"/>
      <c r="P17" s="44" t="s">
        <v>142</v>
      </c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44167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5</v>
      </c>
      <c r="M19" s="80"/>
      <c r="N19" s="81"/>
      <c r="O19" s="82"/>
      <c r="P19" s="44" t="s">
        <v>141</v>
      </c>
    </row>
    <row r="20" spans="1:16" s="35" customFormat="1" ht="12" customHeight="1" thickTop="1" thickBot="1">
      <c r="A20" s="87"/>
      <c r="B20" s="83">
        <v>44195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3</v>
      </c>
      <c r="M20" s="80"/>
      <c r="N20" s="81"/>
      <c r="O20" s="82"/>
      <c r="P20" s="44" t="s">
        <v>143</v>
      </c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23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Carole Diola</v>
      </c>
      <c r="B52" s="144"/>
      <c r="C52" s="145"/>
      <c r="D52" s="145"/>
      <c r="E52" s="145"/>
      <c r="F52" s="145"/>
      <c r="G52" s="145" t="str">
        <f>I6</f>
        <v>Ronald Diola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A3" zoomScale="200" zoomScaleNormal="200" workbookViewId="0">
      <selection activeCell="T12" sqref="T12:AA1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Cebu Guadalupe</v>
      </c>
      <c r="B3" s="256"/>
      <c r="C3" s="256"/>
      <c r="D3" s="256"/>
      <c r="E3" s="256"/>
      <c r="F3" s="256" t="str">
        <f>'Summary of Activities'!I6</f>
        <v>Ronald Diola</v>
      </c>
      <c r="G3" s="256"/>
      <c r="H3" s="256"/>
      <c r="I3" s="256"/>
      <c r="J3" s="256"/>
      <c r="K3" s="256"/>
      <c r="L3" s="256" t="str">
        <f>'Summary of Activities'!N6</f>
        <v>Carole Diola</v>
      </c>
      <c r="M3" s="256"/>
      <c r="N3" s="256"/>
      <c r="O3" s="256"/>
      <c r="P3" s="256"/>
      <c r="Q3" s="256"/>
      <c r="R3" s="256" t="str">
        <f>'Summary of Activities'!H6</f>
        <v>1-D</v>
      </c>
      <c r="S3" s="256"/>
      <c r="T3" s="297">
        <f>'Summary of Activities'!K2</f>
        <v>44185</v>
      </c>
      <c r="U3" s="297"/>
      <c r="V3" s="297"/>
      <c r="W3" s="297"/>
      <c r="X3" s="298">
        <f>'Summary of Activities'!O8</f>
        <v>43871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44167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140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>
        <v>200</v>
      </c>
      <c r="J6" s="47">
        <v>8</v>
      </c>
      <c r="K6" s="48">
        <v>250000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144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145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44195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140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>
        <v>50</v>
      </c>
      <c r="D11" s="47">
        <v>4</v>
      </c>
      <c r="E11" s="48">
        <v>25000</v>
      </c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146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147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50</v>
      </c>
      <c r="G47" s="206"/>
      <c r="H47" s="205">
        <f>D6+D11+D16+D21+D26+D31+D36+D41</f>
        <v>4</v>
      </c>
      <c r="I47" s="206"/>
      <c r="J47" s="211">
        <f>E6+E11+E16+E21+E26+E31+E36+E41</f>
        <v>25000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200</v>
      </c>
      <c r="G49" s="206"/>
      <c r="H49" s="205">
        <f>J6+J11+J16+J21+J26+J31+J36+J41</f>
        <v>8</v>
      </c>
      <c r="I49" s="206"/>
      <c r="J49" s="211">
        <f>K6+K11+K16+K21+K26+K31+K36+K41</f>
        <v>250000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250</v>
      </c>
      <c r="G55" s="237"/>
      <c r="H55" s="236">
        <f>SUM(H47:I53)</f>
        <v>12</v>
      </c>
      <c r="I55" s="237"/>
      <c r="J55" s="233">
        <f>SUM(J47:L53)</f>
        <v>275000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2020-10-12T08:17:30Z</cp:lastPrinted>
  <dcterms:created xsi:type="dcterms:W3CDTF">2013-07-03T03:04:40Z</dcterms:created>
  <dcterms:modified xsi:type="dcterms:W3CDTF">2021-02-10T07:59:47Z</dcterms:modified>
</cp:coreProperties>
</file>